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2322\Desktop\Transparencia\2021\NOMINA 2021 ENERO-SEP\"/>
    </mc:Choice>
  </mc:AlternateContent>
  <bookViews>
    <workbookView xWindow="0" yWindow="165" windowWidth="15480" windowHeight="7590"/>
  </bookViews>
  <sheets>
    <sheet name="1" sheetId="1" r:id="rId1"/>
  </sheets>
  <definedNames>
    <definedName name="_xlnm._FilterDatabase" localSheetId="0" hidden="1">'1'!$B$4:$B$4</definedName>
    <definedName name="_xlnm.Print_Area" localSheetId="0">'1'!$A$1:$Q$29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1" l="1"/>
  <c r="J24" i="1"/>
  <c r="K24" i="1"/>
  <c r="L24" i="1"/>
  <c r="F23" i="1"/>
  <c r="H23" i="1" s="1"/>
  <c r="P23" i="1" s="1"/>
  <c r="F19" i="1" l="1"/>
  <c r="H19" i="1" s="1"/>
  <c r="P19" i="1" s="1"/>
  <c r="H13" i="1"/>
  <c r="P13" i="1" s="1"/>
  <c r="L16" i="1"/>
  <c r="I16" i="1"/>
  <c r="J16" i="1"/>
  <c r="K16" i="1"/>
  <c r="L28" i="1" l="1"/>
  <c r="K28" i="1"/>
  <c r="J28" i="1"/>
  <c r="I28" i="1"/>
  <c r="F27" i="1"/>
  <c r="H27" i="1" s="1"/>
  <c r="H28" i="1" s="1"/>
  <c r="L26" i="1"/>
  <c r="K26" i="1"/>
  <c r="J26" i="1"/>
  <c r="I26" i="1"/>
  <c r="F25" i="1"/>
  <c r="H25" i="1" s="1"/>
  <c r="H26" i="1" s="1"/>
  <c r="F15" i="1"/>
  <c r="H15" i="1" s="1"/>
  <c r="L29" i="1"/>
  <c r="K29" i="1"/>
  <c r="J29" i="1"/>
  <c r="I29" i="1"/>
  <c r="F22" i="1"/>
  <c r="H22" i="1" s="1"/>
  <c r="P22" i="1" s="1"/>
  <c r="F21" i="1"/>
  <c r="H21" i="1" s="1"/>
  <c r="P21" i="1" s="1"/>
  <c r="F20" i="1"/>
  <c r="H20" i="1" s="1"/>
  <c r="P20" i="1" s="1"/>
  <c r="F18" i="1"/>
  <c r="H18" i="1" s="1"/>
  <c r="F17" i="1"/>
  <c r="H17" i="1" s="1"/>
  <c r="F14" i="1"/>
  <c r="H14" i="1" s="1"/>
  <c r="P14" i="1" s="1"/>
  <c r="H12" i="1"/>
  <c r="F11" i="1"/>
  <c r="H11" i="1" s="1"/>
  <c r="F10" i="1"/>
  <c r="H10" i="1" s="1"/>
  <c r="F9" i="1"/>
  <c r="H9" i="1" s="1"/>
  <c r="F8" i="1"/>
  <c r="H8" i="1" s="1"/>
  <c r="P8" i="1" s="1"/>
  <c r="F7" i="1"/>
  <c r="H7" i="1" s="1"/>
  <c r="F6" i="1"/>
  <c r="H6" i="1" s="1"/>
  <c r="H16" i="1" s="1"/>
  <c r="H24" i="1" l="1"/>
  <c r="H29" i="1" s="1"/>
  <c r="P9" i="1"/>
  <c r="P11" i="1"/>
  <c r="P18" i="1"/>
  <c r="P12" i="1"/>
  <c r="P7" i="1"/>
  <c r="P10" i="1"/>
  <c r="P6" i="1"/>
  <c r="P17" i="1"/>
  <c r="P15" i="1"/>
  <c r="P25" i="1"/>
  <c r="P26" i="1" s="1"/>
  <c r="P27" i="1"/>
  <c r="P28" i="1" s="1"/>
  <c r="P24" i="1" l="1"/>
  <c r="P16" i="1"/>
  <c r="P29" i="1" s="1"/>
</calcChain>
</file>

<file path=xl/sharedStrings.xml><?xml version="1.0" encoding="utf-8"?>
<sst xmlns="http://schemas.openxmlformats.org/spreadsheetml/2006/main" count="79" uniqueCount="61">
  <si>
    <t>SISTEMA DIF CABO CORRIENTES</t>
  </si>
  <si>
    <t>PERSONAL ADMINISTRATIVO</t>
  </si>
  <si>
    <t>ANA LILIA CARDENAS GARCIA</t>
  </si>
  <si>
    <t>ANABEL PLACITO GORDIAN</t>
  </si>
  <si>
    <t>IGNACIA GONZALEZ CRUZ</t>
  </si>
  <si>
    <t>SANDY NALLELY ARAIZA VICENCIO</t>
  </si>
  <si>
    <t>MARTHA GABRIELA SANDOVAL GONZALEZ</t>
  </si>
  <si>
    <t>MARIA LUISA CORTES GOMEZ</t>
  </si>
  <si>
    <t>AMAIRANI BETSAIRA RODRIGUEZ OCHOA</t>
  </si>
  <si>
    <t>MARINA TORRES MATA</t>
  </si>
  <si>
    <t>SONIA MEZA  VALDEZ</t>
  </si>
  <si>
    <t>MARIA JOSE SOLIS ZEPEDA</t>
  </si>
  <si>
    <t>NOMBRE</t>
  </si>
  <si>
    <t>SANTIAGO NOYOLA CASTELLON</t>
  </si>
  <si>
    <t>ELSI BELEN GORDIAN CASTELLON</t>
  </si>
  <si>
    <t>ADMINSITRACION 2018-2021</t>
  </si>
  <si>
    <t>DIANA FERNANDA GONZALEZ CARDENAS</t>
  </si>
  <si>
    <t>HECTOR GABRIEL CARDNAS IBARRA</t>
  </si>
  <si>
    <t>YENNY ESMERALDA PLACITO PEÑA</t>
  </si>
  <si>
    <t>KARLA ANDREA LOPEZ HERNANDEZ</t>
  </si>
  <si>
    <t>CARGO</t>
  </si>
  <si>
    <t>ASCRIPCION</t>
  </si>
  <si>
    <t>DT</t>
  </si>
  <si>
    <t>SD</t>
  </si>
  <si>
    <t>SUELDO</t>
  </si>
  <si>
    <t>COMPENSACION</t>
  </si>
  <si>
    <t>CANASTA
 BASICA</t>
  </si>
  <si>
    <t>TIEMPO
 EXTRA</t>
  </si>
  <si>
    <t>ISPT</t>
  </si>
  <si>
    <t>CREDITO
 AL
 SALARIO</t>
  </si>
  <si>
    <t>CAJA
 POPULAR</t>
  </si>
  <si>
    <t>OTROS 
DESCUENTOS</t>
  </si>
  <si>
    <t>SUELDO 
PERCIBIDO</t>
  </si>
  <si>
    <t>FIRMA</t>
  </si>
  <si>
    <t>INTENDENTE</t>
  </si>
  <si>
    <t>CADI</t>
  </si>
  <si>
    <t>NIÑERA</t>
  </si>
  <si>
    <t>MAESTRA DE PREESCOLAR 2</t>
  </si>
  <si>
    <t>MAESTRA DE PREESCOLAR 1</t>
  </si>
  <si>
    <t>TECNICA PREESCOLAR 1</t>
  </si>
  <si>
    <t>TERAPEUTA</t>
  </si>
  <si>
    <t>UBR</t>
  </si>
  <si>
    <t>AUXILIAR CONTABLE</t>
  </si>
  <si>
    <t>DIF</t>
  </si>
  <si>
    <t>OFICIAL DE SERVICIOS</t>
  </si>
  <si>
    <t>DIRECTOR DIF</t>
  </si>
  <si>
    <t>SECRETARIA A</t>
  </si>
  <si>
    <t>AUXILIAR ALMACEN</t>
  </si>
  <si>
    <t>TRABAJO SOCIAL</t>
  </si>
  <si>
    <t>ALIMENTARIA</t>
  </si>
  <si>
    <t>TOTALES</t>
  </si>
  <si>
    <t>No.
 EMP</t>
  </si>
  <si>
    <t>MAESTRA DE PREESCOLAR</t>
  </si>
  <si>
    <t>ENCARGADA DE CADI</t>
  </si>
  <si>
    <t>BRICEYDA MARLEN LEPE DE LA ROSA</t>
  </si>
  <si>
    <t xml:space="preserve">TECNICA PREESCOLAR </t>
  </si>
  <si>
    <t>TANIA YURIDIA JOYA SANCHEZ</t>
  </si>
  <si>
    <t>INTENDENTE DE DIF</t>
  </si>
  <si>
    <t>MARCOS SAUL ROBLES GARCIA</t>
  </si>
  <si>
    <t>MAESTRA PREESCOLAR</t>
  </si>
  <si>
    <t>PERIODO 01 DE SEPTIEMEBRE AL 15  DE SEPTIEMBRE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</si>
</sst>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Fill="1"/>
    <xf numFmtId="43" fontId="0" fillId="0" borderId="0" xfId="1" applyFont="1"/>
    <xf numFmtId="0" fontId="0" fillId="2" borderId="0" xfId="0" applyFill="1"/>
    <xf numFmtId="0" fontId="0" fillId="2" borderId="0" xfId="0" applyFill="1" applyAlignment="1">
      <alignment horizontal="center"/>
    </xf>
    <xf numFmtId="43" fontId="0" fillId="2" borderId="0" xfId="1" applyFont="1" applyFill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/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/>
    <xf numFmtId="4" fontId="4" fillId="0" borderId="1" xfId="0" applyNumberFormat="1" applyFont="1" applyFill="1" applyBorder="1" applyAlignment="1">
      <alignment horizontal="center"/>
    </xf>
    <xf numFmtId="2" fontId="4" fillId="0" borderId="1" xfId="0" applyNumberFormat="1" applyFont="1" applyFill="1" applyBorder="1"/>
    <xf numFmtId="43" fontId="4" fillId="0" borderId="1" xfId="1" applyFont="1" applyFill="1" applyBorder="1"/>
    <xf numFmtId="44" fontId="4" fillId="0" borderId="3" xfId="2" applyFont="1" applyFill="1" applyBorder="1"/>
    <xf numFmtId="0" fontId="4" fillId="0" borderId="0" xfId="0" applyFont="1" applyFill="1" applyBorder="1"/>
    <xf numFmtId="43" fontId="4" fillId="0" borderId="1" xfId="1" applyFont="1" applyFill="1" applyBorder="1" applyAlignment="1">
      <alignment horizontal="right"/>
    </xf>
    <xf numFmtId="4" fontId="4" fillId="0" borderId="3" xfId="0" applyNumberFormat="1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2" xfId="0" applyFont="1" applyFill="1" applyBorder="1" applyAlignment="1">
      <alignment horizontal="center"/>
    </xf>
    <xf numFmtId="4" fontId="4" fillId="0" borderId="2" xfId="0" applyNumberFormat="1" applyFont="1" applyFill="1" applyBorder="1"/>
    <xf numFmtId="4" fontId="4" fillId="0" borderId="2" xfId="0" applyNumberFormat="1" applyFont="1" applyFill="1" applyBorder="1" applyAlignment="1">
      <alignment horizontal="center"/>
    </xf>
    <xf numFmtId="2" fontId="4" fillId="0" borderId="2" xfId="0" applyNumberFormat="1" applyFont="1" applyFill="1" applyBorder="1"/>
    <xf numFmtId="43" fontId="4" fillId="0" borderId="2" xfId="1" applyFont="1" applyFill="1" applyBorder="1"/>
    <xf numFmtId="44" fontId="4" fillId="0" borderId="4" xfId="2" applyFont="1" applyFill="1" applyBorder="1"/>
    <xf numFmtId="2" fontId="4" fillId="0" borderId="1" xfId="0" applyNumberFormat="1" applyFont="1" applyFill="1" applyBorder="1" applyAlignment="1">
      <alignment horizontal="center"/>
    </xf>
    <xf numFmtId="43" fontId="4" fillId="0" borderId="1" xfId="1" applyFont="1" applyFill="1" applyBorder="1" applyAlignment="1">
      <alignment horizontal="center"/>
    </xf>
    <xf numFmtId="0" fontId="0" fillId="0" borderId="0" xfId="0" applyAlignment="1">
      <alignment horizontal="center"/>
    </xf>
    <xf numFmtId="4" fontId="0" fillId="0" borderId="0" xfId="0" applyNumberFormat="1"/>
    <xf numFmtId="43" fontId="0" fillId="0" borderId="0" xfId="0" applyNumberFormat="1" applyFill="1"/>
    <xf numFmtId="4" fontId="0" fillId="0" borderId="0" xfId="0" applyNumberFormat="1" applyFill="1"/>
    <xf numFmtId="44" fontId="0" fillId="0" borderId="0" xfId="0" applyNumberFormat="1"/>
    <xf numFmtId="43" fontId="4" fillId="0" borderId="2" xfId="1" applyFont="1" applyFill="1" applyBorder="1" applyAlignment="1">
      <alignment horizontal="center"/>
    </xf>
    <xf numFmtId="4" fontId="4" fillId="0" borderId="1" xfId="0" applyNumberFormat="1" applyFont="1" applyFill="1" applyBorder="1" applyAlignment="1"/>
    <xf numFmtId="4" fontId="0" fillId="0" borderId="0" xfId="0" applyNumberFormat="1" applyAlignment="1">
      <alignment horizontal="center"/>
    </xf>
    <xf numFmtId="44" fontId="0" fillId="0" borderId="0" xfId="0" applyNumberFormat="1" applyFill="1"/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top"/>
    </xf>
    <xf numFmtId="0" fontId="5" fillId="2" borderId="12" xfId="0" applyFont="1" applyFill="1" applyBorder="1" applyAlignment="1">
      <alignment horizontal="center" vertical="top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44" fontId="4" fillId="0" borderId="14" xfId="2" applyFont="1" applyFill="1" applyBorder="1"/>
    <xf numFmtId="0" fontId="4" fillId="0" borderId="15" xfId="0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 horizontal="right"/>
    </xf>
    <xf numFmtId="0" fontId="4" fillId="0" borderId="16" xfId="0" applyFont="1" applyFill="1" applyBorder="1"/>
    <xf numFmtId="0" fontId="4" fillId="0" borderId="17" xfId="0" applyFont="1" applyFill="1" applyBorder="1"/>
    <xf numFmtId="0" fontId="4" fillId="0" borderId="17" xfId="0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4" fontId="4" fillId="0" borderId="18" xfId="0" applyNumberFormat="1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8"/>
  <sheetViews>
    <sheetView tabSelected="1" topLeftCell="I1" zoomScaleNormal="100" workbookViewId="0">
      <selection activeCell="Q27" sqref="Q27"/>
    </sheetView>
  </sheetViews>
  <sheetFormatPr baseColWidth="10" defaultRowHeight="15" x14ac:dyDescent="0.25"/>
  <cols>
    <col min="1" max="1" width="4.5703125" customWidth="1"/>
    <col min="2" max="2" width="36" bestFit="1" customWidth="1"/>
    <col min="3" max="3" width="24.85546875" customWidth="1"/>
    <col min="4" max="4" width="10.140625" customWidth="1"/>
    <col min="5" max="5" width="3.28515625" customWidth="1"/>
    <col min="6" max="6" width="3.28515625" style="31" customWidth="1"/>
    <col min="7" max="7" width="8.85546875" customWidth="1"/>
    <col min="8" max="8" width="10.42578125" style="31" customWidth="1"/>
    <col min="9" max="9" width="17" style="31" customWidth="1"/>
    <col min="10" max="10" width="13.5703125" customWidth="1"/>
    <col min="11" max="11" width="9.5703125" customWidth="1"/>
    <col min="12" max="12" width="9.28515625" style="31" customWidth="1"/>
    <col min="13" max="13" width="8.7109375" customWidth="1"/>
    <col min="14" max="14" width="11.7109375" style="3" customWidth="1"/>
    <col min="15" max="15" width="11.28515625" style="2" customWidth="1"/>
    <col min="16" max="16" width="12.42578125" bestFit="1" customWidth="1"/>
    <col min="17" max="17" width="55.28515625" customWidth="1"/>
  </cols>
  <sheetData>
    <row r="1" spans="1:17" ht="18.75" x14ac:dyDescent="0.3">
      <c r="A1" s="41" t="s">
        <v>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3"/>
    </row>
    <row r="2" spans="1:17" ht="18.75" x14ac:dyDescent="0.3">
      <c r="A2" s="44" t="s">
        <v>15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6"/>
    </row>
    <row r="3" spans="1:17" ht="18.75" x14ac:dyDescent="0.3">
      <c r="A3" s="44" t="s">
        <v>60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6"/>
    </row>
    <row r="4" spans="1:17" s="1" customFormat="1" ht="16.5" customHeight="1" x14ac:dyDescent="0.25">
      <c r="A4" s="47" t="s">
        <v>1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8"/>
    </row>
    <row r="5" spans="1:17" s="2" customFormat="1" ht="49.15" customHeight="1" x14ac:dyDescent="0.25">
      <c r="A5" s="49" t="s">
        <v>51</v>
      </c>
      <c r="B5" s="7" t="s">
        <v>12</v>
      </c>
      <c r="C5" s="7" t="s">
        <v>20</v>
      </c>
      <c r="D5" s="7" t="s">
        <v>21</v>
      </c>
      <c r="E5" s="7" t="s">
        <v>22</v>
      </c>
      <c r="F5" s="7" t="s">
        <v>22</v>
      </c>
      <c r="G5" s="7" t="s">
        <v>23</v>
      </c>
      <c r="H5" s="7" t="s">
        <v>24</v>
      </c>
      <c r="I5" s="8" t="s">
        <v>25</v>
      </c>
      <c r="J5" s="8" t="s">
        <v>26</v>
      </c>
      <c r="K5" s="8" t="s">
        <v>27</v>
      </c>
      <c r="L5" s="7" t="s">
        <v>28</v>
      </c>
      <c r="M5" s="8" t="s">
        <v>29</v>
      </c>
      <c r="N5" s="9" t="s">
        <v>30</v>
      </c>
      <c r="O5" s="10" t="s">
        <v>31</v>
      </c>
      <c r="P5" s="8" t="s">
        <v>32</v>
      </c>
      <c r="Q5" s="50" t="s">
        <v>33</v>
      </c>
    </row>
    <row r="6" spans="1:17" s="2" customFormat="1" ht="25.5" customHeight="1" x14ac:dyDescent="0.25">
      <c r="A6" s="51">
        <v>5</v>
      </c>
      <c r="B6" s="11" t="s">
        <v>4</v>
      </c>
      <c r="C6" s="11" t="s">
        <v>34</v>
      </c>
      <c r="D6" s="11" t="s">
        <v>35</v>
      </c>
      <c r="E6" s="11">
        <v>15</v>
      </c>
      <c r="F6" s="12">
        <f>E6</f>
        <v>15</v>
      </c>
      <c r="G6" s="13">
        <v>220.57</v>
      </c>
      <c r="H6" s="14">
        <f>F6*G6</f>
        <v>3308.5499999999997</v>
      </c>
      <c r="I6" s="12"/>
      <c r="J6" s="11"/>
      <c r="K6" s="11"/>
      <c r="L6" s="12">
        <v>238.57</v>
      </c>
      <c r="M6" s="15"/>
      <c r="N6" s="16"/>
      <c r="O6" s="16"/>
      <c r="P6" s="17">
        <f t="shared" ref="P6:P11" si="0">H6+I6+J6+K6+M6-L6-N6-O6</f>
        <v>3069.9799999999996</v>
      </c>
      <c r="Q6" s="52"/>
    </row>
    <row r="7" spans="1:17" ht="27.6" customHeight="1" x14ac:dyDescent="0.25">
      <c r="A7" s="51">
        <v>16</v>
      </c>
      <c r="B7" s="11" t="s">
        <v>10</v>
      </c>
      <c r="C7" s="11" t="s">
        <v>36</v>
      </c>
      <c r="D7" s="11" t="s">
        <v>35</v>
      </c>
      <c r="E7" s="11">
        <v>15</v>
      </c>
      <c r="F7" s="12">
        <f t="shared" ref="F7:F14" si="1">E7</f>
        <v>15</v>
      </c>
      <c r="G7" s="13">
        <v>220.57</v>
      </c>
      <c r="H7" s="14">
        <f t="shared" ref="H7:H11" si="2">F7*G7</f>
        <v>3308.5499999999997</v>
      </c>
      <c r="I7" s="12"/>
      <c r="J7" s="11"/>
      <c r="K7" s="11"/>
      <c r="L7" s="12">
        <v>238.57</v>
      </c>
      <c r="M7" s="15"/>
      <c r="N7" s="16"/>
      <c r="O7" s="16"/>
      <c r="P7" s="17">
        <f>H7+I7+J7+K7+M7-L7-N7-O7</f>
        <v>3069.9799999999996</v>
      </c>
      <c r="Q7" s="52"/>
    </row>
    <row r="8" spans="1:17" s="2" customFormat="1" ht="27.6" customHeight="1" x14ac:dyDescent="0.25">
      <c r="A8" s="51">
        <v>20</v>
      </c>
      <c r="B8" s="11" t="s">
        <v>2</v>
      </c>
      <c r="C8" s="11" t="s">
        <v>36</v>
      </c>
      <c r="D8" s="11" t="s">
        <v>35</v>
      </c>
      <c r="E8" s="11">
        <v>15</v>
      </c>
      <c r="F8" s="12">
        <f t="shared" si="1"/>
        <v>15</v>
      </c>
      <c r="G8" s="13">
        <v>220.57</v>
      </c>
      <c r="H8" s="14">
        <f t="shared" si="2"/>
        <v>3308.5499999999997</v>
      </c>
      <c r="I8" s="12"/>
      <c r="J8" s="11"/>
      <c r="K8" s="11"/>
      <c r="L8" s="12">
        <v>238.57</v>
      </c>
      <c r="M8" s="15"/>
      <c r="N8" s="16"/>
      <c r="O8" s="16"/>
      <c r="P8" s="17">
        <f t="shared" si="0"/>
        <v>3069.9799999999996</v>
      </c>
      <c r="Q8" s="52"/>
    </row>
    <row r="9" spans="1:17" s="2" customFormat="1" ht="27.6" customHeight="1" x14ac:dyDescent="0.25">
      <c r="A9" s="51">
        <v>40</v>
      </c>
      <c r="B9" s="11" t="s">
        <v>8</v>
      </c>
      <c r="C9" s="11" t="s">
        <v>59</v>
      </c>
      <c r="D9" s="11" t="s">
        <v>35</v>
      </c>
      <c r="E9" s="11">
        <v>15</v>
      </c>
      <c r="F9" s="12">
        <f t="shared" si="1"/>
        <v>15</v>
      </c>
      <c r="G9" s="13">
        <v>312.26</v>
      </c>
      <c r="H9" s="14">
        <f t="shared" si="2"/>
        <v>4683.8999999999996</v>
      </c>
      <c r="I9" s="12"/>
      <c r="J9" s="11"/>
      <c r="K9" s="11"/>
      <c r="L9" s="30">
        <v>410</v>
      </c>
      <c r="M9" s="15"/>
      <c r="N9" s="16"/>
      <c r="O9" s="16"/>
      <c r="P9" s="17">
        <f t="shared" si="0"/>
        <v>4273.8999999999996</v>
      </c>
      <c r="Q9" s="52"/>
    </row>
    <row r="10" spans="1:17" ht="27.6" customHeight="1" x14ac:dyDescent="0.25">
      <c r="A10" s="51">
        <v>3</v>
      </c>
      <c r="B10" s="11" t="s">
        <v>16</v>
      </c>
      <c r="C10" s="11" t="s">
        <v>37</v>
      </c>
      <c r="D10" s="11" t="s">
        <v>35</v>
      </c>
      <c r="E10" s="11">
        <v>15</v>
      </c>
      <c r="F10" s="12">
        <f t="shared" si="1"/>
        <v>15</v>
      </c>
      <c r="G10" s="13">
        <v>312.26</v>
      </c>
      <c r="H10" s="14">
        <f t="shared" si="2"/>
        <v>4683.8999999999996</v>
      </c>
      <c r="I10" s="12"/>
      <c r="J10" s="11"/>
      <c r="K10" s="11"/>
      <c r="L10" s="30">
        <v>410</v>
      </c>
      <c r="M10" s="15"/>
      <c r="N10" s="16"/>
      <c r="O10" s="16"/>
      <c r="P10" s="17">
        <f t="shared" si="0"/>
        <v>4273.8999999999996</v>
      </c>
      <c r="Q10" s="52"/>
    </row>
    <row r="11" spans="1:17" ht="27.6" customHeight="1" x14ac:dyDescent="0.25">
      <c r="A11" s="51">
        <v>10</v>
      </c>
      <c r="B11" s="11" t="s">
        <v>18</v>
      </c>
      <c r="C11" s="11" t="s">
        <v>38</v>
      </c>
      <c r="D11" s="11" t="s">
        <v>35</v>
      </c>
      <c r="E11" s="11">
        <v>15</v>
      </c>
      <c r="F11" s="12">
        <f t="shared" si="1"/>
        <v>15</v>
      </c>
      <c r="G11" s="13">
        <v>312.26</v>
      </c>
      <c r="H11" s="14">
        <f t="shared" si="2"/>
        <v>4683.8999999999996</v>
      </c>
      <c r="I11" s="12"/>
      <c r="J11" s="11"/>
      <c r="K11" s="18"/>
      <c r="L11" s="30">
        <v>410</v>
      </c>
      <c r="M11" s="15"/>
      <c r="N11" s="16"/>
      <c r="O11" s="16"/>
      <c r="P11" s="17">
        <f t="shared" si="0"/>
        <v>4273.8999999999996</v>
      </c>
      <c r="Q11" s="52"/>
    </row>
    <row r="12" spans="1:17" s="2" customFormat="1" ht="27.6" customHeight="1" x14ac:dyDescent="0.25">
      <c r="A12" s="51">
        <v>11</v>
      </c>
      <c r="B12" s="11" t="s">
        <v>19</v>
      </c>
      <c r="C12" s="11" t="s">
        <v>52</v>
      </c>
      <c r="D12" s="11" t="s">
        <v>35</v>
      </c>
      <c r="E12" s="11">
        <v>15</v>
      </c>
      <c r="F12" s="11">
        <v>15</v>
      </c>
      <c r="G12" s="13">
        <v>312.26</v>
      </c>
      <c r="H12" s="14">
        <f>F12*G12</f>
        <v>4683.8999999999996</v>
      </c>
      <c r="I12" s="12"/>
      <c r="J12" s="11"/>
      <c r="K12" s="11"/>
      <c r="L12" s="30">
        <v>410</v>
      </c>
      <c r="M12" s="15"/>
      <c r="N12" s="16"/>
      <c r="O12" s="16"/>
      <c r="P12" s="17">
        <f>H12+I12+J12+K12+M12-L12-N12-O12</f>
        <v>4273.8999999999996</v>
      </c>
      <c r="Q12" s="52"/>
    </row>
    <row r="13" spans="1:17" s="2" customFormat="1" ht="27.6" customHeight="1" x14ac:dyDescent="0.25">
      <c r="A13" s="51">
        <v>13</v>
      </c>
      <c r="B13" s="11" t="s">
        <v>54</v>
      </c>
      <c r="C13" s="11" t="s">
        <v>55</v>
      </c>
      <c r="D13" s="11" t="s">
        <v>35</v>
      </c>
      <c r="E13" s="11">
        <v>15</v>
      </c>
      <c r="F13" s="11">
        <v>15</v>
      </c>
      <c r="G13" s="13">
        <v>220.57</v>
      </c>
      <c r="H13" s="14">
        <f>F13*G13</f>
        <v>3308.5499999999997</v>
      </c>
      <c r="I13" s="12"/>
      <c r="J13" s="11"/>
      <c r="K13" s="11"/>
      <c r="L13" s="12">
        <v>238.57</v>
      </c>
      <c r="M13" s="15"/>
      <c r="N13" s="16"/>
      <c r="O13" s="16"/>
      <c r="P13" s="17">
        <f t="shared" ref="P13" si="3">H13+I13+J13+K13+M13-L13-N13-O13</f>
        <v>3069.9799999999996</v>
      </c>
      <c r="Q13" s="52"/>
    </row>
    <row r="14" spans="1:17" s="2" customFormat="1" ht="27.6" customHeight="1" x14ac:dyDescent="0.25">
      <c r="A14" s="51">
        <v>48</v>
      </c>
      <c r="B14" s="11" t="s">
        <v>11</v>
      </c>
      <c r="C14" s="11" t="s">
        <v>39</v>
      </c>
      <c r="D14" s="11" t="s">
        <v>35</v>
      </c>
      <c r="E14" s="11">
        <v>15</v>
      </c>
      <c r="F14" s="12">
        <f t="shared" si="1"/>
        <v>15</v>
      </c>
      <c r="G14" s="13">
        <v>312.26</v>
      </c>
      <c r="H14" s="14">
        <f>F14*G14</f>
        <v>4683.8999999999996</v>
      </c>
      <c r="I14" s="12"/>
      <c r="J14" s="11"/>
      <c r="K14" s="11"/>
      <c r="L14" s="30">
        <v>410</v>
      </c>
      <c r="M14" s="15"/>
      <c r="N14" s="16"/>
      <c r="O14" s="16"/>
      <c r="P14" s="17">
        <f>H14+I14+J14+K14+M14-L14-N14-O14</f>
        <v>4273.8999999999996</v>
      </c>
      <c r="Q14" s="52"/>
    </row>
    <row r="15" spans="1:17" x14ac:dyDescent="0.25">
      <c r="A15" s="53">
        <v>8</v>
      </c>
      <c r="B15" s="22" t="s">
        <v>5</v>
      </c>
      <c r="C15" s="22" t="s">
        <v>53</v>
      </c>
      <c r="D15" s="22" t="s">
        <v>35</v>
      </c>
      <c r="E15" s="22">
        <v>15</v>
      </c>
      <c r="F15" s="23">
        <f>E15</f>
        <v>15</v>
      </c>
      <c r="G15" s="24">
        <v>350.24</v>
      </c>
      <c r="H15" s="25">
        <f>F15*G15</f>
        <v>5253.6</v>
      </c>
      <c r="I15" s="23"/>
      <c r="J15" s="22"/>
      <c r="K15" s="22"/>
      <c r="L15" s="23">
        <v>507.03</v>
      </c>
      <c r="M15" s="26"/>
      <c r="N15" s="27"/>
      <c r="O15" s="27"/>
      <c r="P15" s="28">
        <f>H15+I15+J15+K15+M15-L15-N15-O15</f>
        <v>4746.5700000000006</v>
      </c>
      <c r="Q15" s="52"/>
    </row>
    <row r="16" spans="1:17" s="2" customFormat="1" ht="27.6" customHeight="1" x14ac:dyDescent="0.25">
      <c r="A16" s="51"/>
      <c r="B16" s="11"/>
      <c r="C16" s="11"/>
      <c r="D16" s="11"/>
      <c r="E16" s="11"/>
      <c r="F16" s="12"/>
      <c r="G16" s="13"/>
      <c r="H16" s="14">
        <f>+SUM(H6:H15)</f>
        <v>41907.299999999996</v>
      </c>
      <c r="I16" s="14">
        <f t="shared" ref="I16:P16" si="4">+SUM(I6:I15)</f>
        <v>0</v>
      </c>
      <c r="J16" s="14">
        <f t="shared" si="4"/>
        <v>0</v>
      </c>
      <c r="K16" s="14">
        <f t="shared" si="4"/>
        <v>0</v>
      </c>
      <c r="L16" s="14">
        <f t="shared" si="4"/>
        <v>3511.3100000000004</v>
      </c>
      <c r="M16" s="14"/>
      <c r="N16" s="14"/>
      <c r="O16" s="14"/>
      <c r="P16" s="14">
        <f t="shared" si="4"/>
        <v>38395.99</v>
      </c>
      <c r="Q16" s="54"/>
    </row>
    <row r="17" spans="1:19" s="2" customFormat="1" ht="27.6" customHeight="1" x14ac:dyDescent="0.25">
      <c r="A17" s="51">
        <v>4</v>
      </c>
      <c r="B17" s="11" t="s">
        <v>3</v>
      </c>
      <c r="C17" s="11" t="s">
        <v>40</v>
      </c>
      <c r="D17" s="11" t="s">
        <v>41</v>
      </c>
      <c r="E17" s="11">
        <v>6</v>
      </c>
      <c r="F17" s="12">
        <f>E17</f>
        <v>6</v>
      </c>
      <c r="G17" s="13">
        <v>390.21</v>
      </c>
      <c r="H17" s="14">
        <f t="shared" ref="H17:H22" si="5">F17*G17</f>
        <v>2341.2599999999998</v>
      </c>
      <c r="I17" s="12"/>
      <c r="J17" s="11"/>
      <c r="K17" s="11"/>
      <c r="L17" s="12">
        <v>137.12</v>
      </c>
      <c r="M17" s="15"/>
      <c r="N17" s="16"/>
      <c r="O17" s="16"/>
      <c r="P17" s="17">
        <f t="shared" ref="P17:P22" si="6">H17+I17+J17+K17+M17-L17-N17-O17</f>
        <v>2204.14</v>
      </c>
      <c r="Q17" s="52"/>
    </row>
    <row r="18" spans="1:19" s="2" customFormat="1" ht="27.6" customHeight="1" x14ac:dyDescent="0.25">
      <c r="A18" s="51">
        <v>24</v>
      </c>
      <c r="B18" s="11" t="s">
        <v>9</v>
      </c>
      <c r="C18" s="11" t="s">
        <v>42</v>
      </c>
      <c r="D18" s="11" t="s">
        <v>43</v>
      </c>
      <c r="E18" s="11">
        <v>15</v>
      </c>
      <c r="F18" s="12">
        <f t="shared" ref="F18:F22" si="7">E18</f>
        <v>15</v>
      </c>
      <c r="G18" s="13">
        <v>350.24</v>
      </c>
      <c r="H18" s="14">
        <f t="shared" si="5"/>
        <v>5253.6</v>
      </c>
      <c r="I18" s="12"/>
      <c r="J18" s="11"/>
      <c r="K18" s="11"/>
      <c r="L18" s="12">
        <v>507.03</v>
      </c>
      <c r="M18" s="15"/>
      <c r="N18" s="16"/>
      <c r="O18" s="16"/>
      <c r="P18" s="17">
        <f t="shared" si="6"/>
        <v>4746.5700000000006</v>
      </c>
      <c r="Q18" s="52"/>
    </row>
    <row r="19" spans="1:19" s="2" customFormat="1" ht="27.6" customHeight="1" x14ac:dyDescent="0.25">
      <c r="A19" s="51">
        <v>14</v>
      </c>
      <c r="B19" s="11" t="s">
        <v>56</v>
      </c>
      <c r="C19" s="11" t="s">
        <v>57</v>
      </c>
      <c r="D19" s="11" t="s">
        <v>43</v>
      </c>
      <c r="E19" s="11">
        <v>15</v>
      </c>
      <c r="F19" s="12">
        <f t="shared" si="7"/>
        <v>15</v>
      </c>
      <c r="G19" s="13">
        <v>220.57</v>
      </c>
      <c r="H19" s="14">
        <f t="shared" si="5"/>
        <v>3308.5499999999997</v>
      </c>
      <c r="I19" s="12"/>
      <c r="J19" s="11"/>
      <c r="K19" s="11"/>
      <c r="L19" s="12">
        <v>238.57</v>
      </c>
      <c r="M19" s="15"/>
      <c r="N19" s="16"/>
      <c r="O19" s="16"/>
      <c r="P19" s="17">
        <f t="shared" si="6"/>
        <v>3069.9799999999996</v>
      </c>
      <c r="Q19" s="52"/>
    </row>
    <row r="20" spans="1:19" s="2" customFormat="1" ht="27.6" customHeight="1" x14ac:dyDescent="0.25">
      <c r="A20" s="51">
        <v>25</v>
      </c>
      <c r="B20" s="11" t="s">
        <v>13</v>
      </c>
      <c r="C20" s="11" t="s">
        <v>45</v>
      </c>
      <c r="D20" s="11" t="s">
        <v>43</v>
      </c>
      <c r="E20" s="11">
        <v>15</v>
      </c>
      <c r="F20" s="12">
        <f t="shared" si="7"/>
        <v>15</v>
      </c>
      <c r="G20" s="13">
        <v>594.66999999999996</v>
      </c>
      <c r="H20" s="14">
        <f t="shared" si="5"/>
        <v>8920.0499999999993</v>
      </c>
      <c r="I20" s="12"/>
      <c r="J20" s="11"/>
      <c r="K20" s="11"/>
      <c r="L20" s="12">
        <v>1267.1500000000001</v>
      </c>
      <c r="M20" s="15"/>
      <c r="N20" s="16"/>
      <c r="O20" s="16"/>
      <c r="P20" s="17">
        <f>H20+I20+J20+K20+M20-L20-N20-O20</f>
        <v>7652.9</v>
      </c>
      <c r="Q20" s="52"/>
    </row>
    <row r="21" spans="1:19" s="2" customFormat="1" ht="27.6" customHeight="1" x14ac:dyDescent="0.25">
      <c r="A21" s="51">
        <v>7</v>
      </c>
      <c r="B21" s="11" t="s">
        <v>14</v>
      </c>
      <c r="C21" s="11" t="s">
        <v>46</v>
      </c>
      <c r="D21" s="11" t="s">
        <v>43</v>
      </c>
      <c r="E21" s="11">
        <v>15</v>
      </c>
      <c r="F21" s="12">
        <f t="shared" si="7"/>
        <v>15</v>
      </c>
      <c r="G21" s="13">
        <v>290.60000000000002</v>
      </c>
      <c r="H21" s="14">
        <f t="shared" si="5"/>
        <v>4359</v>
      </c>
      <c r="I21" s="12"/>
      <c r="J21" s="11"/>
      <c r="K21" s="11"/>
      <c r="L21" s="12">
        <v>358.02</v>
      </c>
      <c r="M21" s="15"/>
      <c r="N21" s="16"/>
      <c r="O21" s="16"/>
      <c r="P21" s="17">
        <f>H21+I21+J21+K21+M21-L21-N21-O21</f>
        <v>4000.98</v>
      </c>
      <c r="Q21" s="52"/>
      <c r="S21" s="39"/>
    </row>
    <row r="22" spans="1:19" ht="28.15" customHeight="1" x14ac:dyDescent="0.25">
      <c r="A22" s="51">
        <v>9</v>
      </c>
      <c r="B22" s="11" t="s">
        <v>17</v>
      </c>
      <c r="C22" s="11" t="s">
        <v>47</v>
      </c>
      <c r="D22" s="11" t="s">
        <v>43</v>
      </c>
      <c r="E22" s="11">
        <v>15</v>
      </c>
      <c r="F22" s="12">
        <f t="shared" si="7"/>
        <v>15</v>
      </c>
      <c r="G22" s="13">
        <v>209.47</v>
      </c>
      <c r="H22" s="14">
        <f t="shared" si="5"/>
        <v>3142.05</v>
      </c>
      <c r="I22" s="12"/>
      <c r="J22" s="11"/>
      <c r="K22" s="11"/>
      <c r="L22" s="12">
        <v>220.45</v>
      </c>
      <c r="M22" s="15"/>
      <c r="N22" s="16"/>
      <c r="O22" s="16"/>
      <c r="P22" s="17">
        <f t="shared" si="6"/>
        <v>2921.6000000000004</v>
      </c>
      <c r="Q22" s="52"/>
    </row>
    <row r="23" spans="1:19" ht="28.15" customHeight="1" x14ac:dyDescent="0.25">
      <c r="A23" s="51">
        <v>12</v>
      </c>
      <c r="B23" s="11" t="s">
        <v>58</v>
      </c>
      <c r="C23" s="11" t="s">
        <v>44</v>
      </c>
      <c r="D23" s="11" t="s">
        <v>43</v>
      </c>
      <c r="E23" s="11">
        <v>15</v>
      </c>
      <c r="F23" s="12">
        <f t="shared" ref="F23" si="8">E23</f>
        <v>15</v>
      </c>
      <c r="G23" s="13">
        <v>269.47000000000003</v>
      </c>
      <c r="H23" s="14">
        <f>F23*G23</f>
        <v>4042.05</v>
      </c>
      <c r="I23" s="12"/>
      <c r="J23" s="11"/>
      <c r="K23" s="16">
        <v>0</v>
      </c>
      <c r="L23" s="12">
        <v>318.37</v>
      </c>
      <c r="M23" s="15"/>
      <c r="N23" s="16"/>
      <c r="O23" s="16"/>
      <c r="P23" s="17">
        <f t="shared" ref="P23" si="9">H23+I23+J23+K23+M23-L23-N23-O23</f>
        <v>3723.6800000000003</v>
      </c>
      <c r="Q23" s="52"/>
    </row>
    <row r="24" spans="1:19" x14ac:dyDescent="0.25">
      <c r="A24" s="51"/>
      <c r="B24" s="11"/>
      <c r="C24" s="11"/>
      <c r="D24" s="11"/>
      <c r="E24" s="11"/>
      <c r="F24" s="12"/>
      <c r="G24" s="13"/>
      <c r="H24" s="14">
        <f t="shared" ref="H24:P24" si="10">+SUM(H17:H23)</f>
        <v>31366.559999999998</v>
      </c>
      <c r="I24" s="14">
        <f t="shared" si="10"/>
        <v>0</v>
      </c>
      <c r="J24" s="14">
        <f t="shared" si="10"/>
        <v>0</v>
      </c>
      <c r="K24" s="14">
        <f t="shared" si="10"/>
        <v>0</v>
      </c>
      <c r="L24" s="14">
        <f t="shared" si="10"/>
        <v>3046.7099999999996</v>
      </c>
      <c r="M24" s="14"/>
      <c r="N24" s="14"/>
      <c r="O24" s="14"/>
      <c r="P24" s="14">
        <f t="shared" si="10"/>
        <v>28319.85</v>
      </c>
      <c r="Q24" s="55"/>
    </row>
    <row r="25" spans="1:19" ht="25.5" customHeight="1" x14ac:dyDescent="0.25">
      <c r="A25" s="51">
        <v>37</v>
      </c>
      <c r="B25" s="11" t="s">
        <v>6</v>
      </c>
      <c r="C25" s="11" t="s">
        <v>48</v>
      </c>
      <c r="D25" s="11" t="s">
        <v>43</v>
      </c>
      <c r="E25" s="11">
        <v>15</v>
      </c>
      <c r="F25" s="12">
        <f>E25</f>
        <v>15</v>
      </c>
      <c r="G25" s="13">
        <v>336.54</v>
      </c>
      <c r="H25" s="14">
        <f>F25*G25</f>
        <v>5048.1000000000004</v>
      </c>
      <c r="I25" s="12"/>
      <c r="J25" s="11"/>
      <c r="K25" s="11"/>
      <c r="L25" s="29">
        <v>470.21</v>
      </c>
      <c r="M25" s="15"/>
      <c r="N25" s="16"/>
      <c r="O25" s="16"/>
      <c r="P25" s="17">
        <f>H25+I25+J25+K25+M25-L25-N25-O25</f>
        <v>4577.8900000000003</v>
      </c>
      <c r="Q25" s="52"/>
    </row>
    <row r="26" spans="1:19" x14ac:dyDescent="0.25">
      <c r="A26" s="51"/>
      <c r="B26" s="11"/>
      <c r="C26" s="11"/>
      <c r="D26" s="11"/>
      <c r="E26" s="11"/>
      <c r="F26" s="12"/>
      <c r="G26" s="13"/>
      <c r="H26" s="14">
        <f>+H25</f>
        <v>5048.1000000000004</v>
      </c>
      <c r="I26" s="14">
        <f t="shared" ref="I26:K26" si="11">+I25</f>
        <v>0</v>
      </c>
      <c r="J26" s="14">
        <f t="shared" si="11"/>
        <v>0</v>
      </c>
      <c r="K26" s="14">
        <f t="shared" si="11"/>
        <v>0</v>
      </c>
      <c r="L26" s="14">
        <f>+L25</f>
        <v>470.21</v>
      </c>
      <c r="M26" s="21"/>
      <c r="N26" s="16"/>
      <c r="O26" s="16"/>
      <c r="P26" s="20">
        <f>+P25</f>
        <v>4577.8900000000003</v>
      </c>
      <c r="Q26" s="54"/>
    </row>
    <row r="27" spans="1:19" ht="24" customHeight="1" x14ac:dyDescent="0.25">
      <c r="A27" s="53">
        <v>39</v>
      </c>
      <c r="B27" s="22" t="s">
        <v>7</v>
      </c>
      <c r="C27" s="22" t="s">
        <v>49</v>
      </c>
      <c r="D27" s="22" t="s">
        <v>43</v>
      </c>
      <c r="E27" s="22">
        <v>15</v>
      </c>
      <c r="F27" s="23">
        <f>E27</f>
        <v>15</v>
      </c>
      <c r="G27" s="24">
        <v>296.54000000000002</v>
      </c>
      <c r="H27" s="25">
        <f>F27*G27</f>
        <v>4448.1000000000004</v>
      </c>
      <c r="I27" s="23"/>
      <c r="J27" s="22"/>
      <c r="K27" s="36">
        <v>0</v>
      </c>
      <c r="L27" s="23">
        <v>372.28</v>
      </c>
      <c r="M27" s="26"/>
      <c r="N27" s="27"/>
      <c r="O27" s="27"/>
      <c r="P27" s="28">
        <f>H27+I27+J27+K27+M27-L27-N27-O27</f>
        <v>4075.8200000000006</v>
      </c>
      <c r="Q27" s="52"/>
    </row>
    <row r="28" spans="1:19" x14ac:dyDescent="0.25">
      <c r="A28" s="51"/>
      <c r="B28" s="11"/>
      <c r="C28" s="11"/>
      <c r="D28" s="11"/>
      <c r="E28" s="11"/>
      <c r="F28" s="12"/>
      <c r="G28" s="13"/>
      <c r="H28" s="14">
        <f>+H27</f>
        <v>4448.1000000000004</v>
      </c>
      <c r="I28" s="14">
        <f t="shared" ref="I28:K28" si="12">+I27</f>
        <v>0</v>
      </c>
      <c r="J28" s="14">
        <f t="shared" si="12"/>
        <v>0</v>
      </c>
      <c r="K28" s="37">
        <f t="shared" si="12"/>
        <v>0</v>
      </c>
      <c r="L28" s="14">
        <f>+L27</f>
        <v>372.28</v>
      </c>
      <c r="M28" s="21"/>
      <c r="N28" s="19"/>
      <c r="O28" s="16"/>
      <c r="P28" s="20">
        <f>+P27</f>
        <v>4075.8200000000006</v>
      </c>
      <c r="Q28" s="54"/>
    </row>
    <row r="29" spans="1:19" ht="15.75" thickBot="1" x14ac:dyDescent="0.3">
      <c r="A29" s="56"/>
      <c r="B29" s="57" t="s">
        <v>50</v>
      </c>
      <c r="C29" s="57"/>
      <c r="D29" s="57"/>
      <c r="E29" s="57"/>
      <c r="F29" s="58"/>
      <c r="G29" s="57"/>
      <c r="H29" s="59">
        <f>+H16+H24+H26+H28</f>
        <v>82770.06</v>
      </c>
      <c r="I29" s="59">
        <f>+I16+I24+I26+I28</f>
        <v>0</v>
      </c>
      <c r="J29" s="59">
        <f>+J16+J24+J26+J28</f>
        <v>0</v>
      </c>
      <c r="K29" s="59">
        <f>+K16+K24+K26+K28</f>
        <v>0</v>
      </c>
      <c r="L29" s="59">
        <f>+L16+L24+L26+L28</f>
        <v>7400.51</v>
      </c>
      <c r="M29" s="59">
        <v>822.45</v>
      </c>
      <c r="N29" s="59">
        <v>1100</v>
      </c>
      <c r="O29" s="59">
        <v>3046.7</v>
      </c>
      <c r="P29" s="59">
        <f>+P16+P24+P26+P28</f>
        <v>75369.55</v>
      </c>
      <c r="Q29" s="60"/>
    </row>
    <row r="30" spans="1:19" x14ac:dyDescent="0.25">
      <c r="A30" s="4"/>
      <c r="B30" s="4"/>
      <c r="C30" s="4"/>
      <c r="D30" s="4"/>
      <c r="E30" s="4"/>
      <c r="F30" s="5"/>
      <c r="G30" s="4"/>
      <c r="H30" s="5"/>
      <c r="I30" s="5"/>
      <c r="J30" s="4"/>
      <c r="K30" s="4"/>
      <c r="L30" s="5"/>
      <c r="M30" s="4"/>
      <c r="N30" s="6"/>
      <c r="P30" s="4"/>
      <c r="Q30" s="4"/>
    </row>
    <row r="31" spans="1:19" x14ac:dyDescent="0.25">
      <c r="M31" s="32"/>
    </row>
    <row r="32" spans="1:19" x14ac:dyDescent="0.25">
      <c r="P32" s="32"/>
      <c r="Q32" s="32"/>
    </row>
    <row r="33" spans="7:16" x14ac:dyDescent="0.25">
      <c r="H33" s="38"/>
    </row>
    <row r="34" spans="7:16" ht="15" customHeight="1" x14ac:dyDescent="0.25">
      <c r="G34" s="32"/>
    </row>
    <row r="35" spans="7:16" x14ac:dyDescent="0.25">
      <c r="O35" s="33"/>
      <c r="P35" s="35"/>
    </row>
    <row r="36" spans="7:16" x14ac:dyDescent="0.25">
      <c r="O36" s="34"/>
    </row>
    <row r="37" spans="7:16" x14ac:dyDescent="0.25">
      <c r="M37" s="32"/>
    </row>
    <row r="38" spans="7:16" x14ac:dyDescent="0.25">
      <c r="G38" s="32"/>
    </row>
  </sheetData>
  <mergeCells count="4">
    <mergeCell ref="A1:Q1"/>
    <mergeCell ref="A2:Q2"/>
    <mergeCell ref="A3:Q3"/>
    <mergeCell ref="A4:Q4"/>
  </mergeCells>
  <printOptions horizontalCentered="1"/>
  <pageMargins left="0.25" right="0.25" top="0.75" bottom="0.75" header="0.3" footer="0.3"/>
  <pageSetup paperSize="9" scale="52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</vt:lpstr>
      <vt:lpstr>'1'!Área_de_impresión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Contreras Ramos</dc:creator>
  <cp:lastModifiedBy>523221175754</cp:lastModifiedBy>
  <cp:lastPrinted>2021-09-16T15:03:14Z</cp:lastPrinted>
  <dcterms:created xsi:type="dcterms:W3CDTF">2015-09-04T16:49:03Z</dcterms:created>
  <dcterms:modified xsi:type="dcterms:W3CDTF">2022-11-01T15:51:30Z</dcterms:modified>
</cp:coreProperties>
</file>